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E-332.2\MODELOS\APM\"/>
    </mc:Choice>
  </mc:AlternateContent>
  <bookViews>
    <workbookView xWindow="0" yWindow="0" windowWidth="4080" windowHeight="9420"/>
  </bookViews>
  <sheets>
    <sheet name="Termo de Doação" sheetId="2" r:id="rId1"/>
    <sheet name="Planilha de Rateio" sheetId="3" r:id="rId2"/>
    <sheet name="Listas" sheetId="1" state="hidden" r:id="rId3"/>
  </sheets>
  <calcPr calcId="162913"/>
</workbook>
</file>

<file path=xl/calcChain.xml><?xml version="1.0" encoding="utf-8"?>
<calcChain xmlns="http://schemas.openxmlformats.org/spreadsheetml/2006/main">
  <c r="E6" i="2" l="1"/>
  <c r="I6" i="2" s="1"/>
  <c r="D17" i="3" l="1"/>
  <c r="I15" i="3"/>
  <c r="G15" i="3"/>
  <c r="F15" i="3"/>
  <c r="I14" i="3"/>
  <c r="G14" i="3"/>
  <c r="F14" i="3"/>
  <c r="I13" i="3"/>
  <c r="G13" i="3"/>
  <c r="F13" i="3"/>
  <c r="I12" i="3"/>
  <c r="G12" i="3"/>
  <c r="F12" i="3"/>
  <c r="F6" i="3"/>
  <c r="G6" i="3" s="1"/>
  <c r="I6" i="3" s="1"/>
  <c r="M3" i="2" l="1"/>
  <c r="M2" i="2"/>
  <c r="F7" i="3" l="1"/>
  <c r="G7" i="3" s="1"/>
  <c r="I7" i="3" s="1"/>
  <c r="F8" i="3" s="1"/>
  <c r="G8" i="3" s="1"/>
  <c r="I8" i="3" s="1"/>
  <c r="F9" i="3" s="1"/>
  <c r="G9" i="3" s="1"/>
  <c r="I9" i="3" s="1"/>
  <c r="F10" i="3" s="1"/>
  <c r="G10" i="3" s="1"/>
  <c r="I10" i="3" s="1"/>
  <c r="F11" i="3" s="1"/>
  <c r="G11" i="3" s="1"/>
  <c r="I11" i="3" s="1"/>
  <c r="M1" i="2"/>
  <c r="I17" i="3" l="1"/>
  <c r="G17" i="3"/>
</calcChain>
</file>

<file path=xl/comments1.xml><?xml version="1.0" encoding="utf-8"?>
<comments xmlns="http://schemas.openxmlformats.org/spreadsheetml/2006/main">
  <authors>
    <author>Marjara de Paula Ferreira</author>
  </authors>
  <commentList>
    <comment ref="J1" authorId="0" shapeId="0">
      <text>
        <r>
          <rPr>
            <b/>
            <sz val="9"/>
            <color indexed="81"/>
            <rFont val="Segoe UI Semilight"/>
            <family val="2"/>
          </rPr>
          <t xml:space="preserve">Selecione o número </t>
        </r>
        <r>
          <rPr>
            <b/>
            <sz val="9"/>
            <color indexed="81"/>
            <rFont val="Segoe UI"/>
            <family val="2"/>
          </rPr>
          <t>do Termo. Iniciar o ano sempre pelo nº 1 e atenção aos Termos já existentes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 xml:space="preserve">Ao abrir a caixa de seleção, haverá uma barra de rolagem, movimente  essa barra para cima e/ou para baixo a fim de  localizar a respectiva escola.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EMEB:</t>
        </r>
        <r>
          <rPr>
            <sz val="9"/>
            <color indexed="81"/>
            <rFont val="Segoe UI"/>
            <family val="2"/>
          </rPr>
          <t xml:space="preserve"> Nome e assinatura do(a) Diretor(a) executivo(a) da APM
</t>
        </r>
      </text>
    </comment>
  </commentList>
</comments>
</file>

<file path=xl/sharedStrings.xml><?xml version="1.0" encoding="utf-8"?>
<sst xmlns="http://schemas.openxmlformats.org/spreadsheetml/2006/main" count="393" uniqueCount="391">
  <si>
    <t>Unidade Educacional</t>
  </si>
  <si>
    <t>TERMO NÚMERO</t>
  </si>
  <si>
    <t>/</t>
  </si>
  <si>
    <t>Pelo presente instrumento,</t>
  </si>
  <si>
    <t>DESCRIÇÃO DO BEM</t>
  </si>
  <si>
    <t>QTD</t>
  </si>
  <si>
    <t>NOTA FISCAL</t>
  </si>
  <si>
    <t>VALOR</t>
  </si>
  <si>
    <t>FORNECEDOR</t>
  </si>
  <si>
    <t>LOCAL DE GUARDA
(ESPECIFICAR O LOCAL DENTRO DA UE)</t>
  </si>
  <si>
    <t>PRODUTO</t>
  </si>
  <si>
    <t>MARCA, MODELO, 
SÉRIE, DESCRIÇÃO</t>
  </si>
  <si>
    <t>Nº</t>
  </si>
  <si>
    <t>DATA</t>
  </si>
  <si>
    <t>UNIT</t>
  </si>
  <si>
    <t>TOTAL</t>
  </si>
  <si>
    <t>São Bernardo do Campo,</t>
  </si>
  <si>
    <t>Local e Data</t>
  </si>
  <si>
    <t>com a legislação aplicável e demais normas pertinentes à matéria, a doação do(s) bem(ns) conforme discriminado(s) abaixo, ao Município de São Bernardo do Campo para que seja(m) tomabado(s) e incorporado(s) ao seu patrimônio público e destinado(s) à escola acima identificada, a qual cabe a responsabilidade pela guarda e conservação do(s) mesmo(s). Segue(m) anexa(s), cópia da(s) nota(s) fiscais.</t>
  </si>
  <si>
    <t>Nome do(a) Representante Legal</t>
  </si>
  <si>
    <t>Assinatura do(a) Representante Legal</t>
  </si>
  <si>
    <t xml:space="preserve">      faz, em conformidade</t>
  </si>
  <si>
    <t>Afonso Monteiro da Cruz</t>
  </si>
  <si>
    <t>Agostinho dos Santos</t>
  </si>
  <si>
    <t>Aldino Pinotti</t>
  </si>
  <si>
    <t>Alfredo Scarpelli</t>
  </si>
  <si>
    <t>Aluísio de Azevedo</t>
  </si>
  <si>
    <t>Ana Maria Poppovic</t>
  </si>
  <si>
    <t>Anísio Teixeira</t>
  </si>
  <si>
    <t>Antônio de Lima</t>
  </si>
  <si>
    <t>Antônio dos Santos Farias</t>
  </si>
  <si>
    <t>Antônio Pereira Coutinho</t>
  </si>
  <si>
    <t>Ari Lacerda Rodrigues</t>
  </si>
  <si>
    <t>Ariano Suassuna</t>
  </si>
  <si>
    <t>Arlindo Ferreira</t>
  </si>
  <si>
    <t>Arlindo Miguel Teixeira</t>
  </si>
  <si>
    <t>Armando Zoboli</t>
  </si>
  <si>
    <t>Belmiro Soares da Cunha</t>
  </si>
  <si>
    <t>Benedito José de Morais</t>
  </si>
  <si>
    <t>Bernardo Pedroso</t>
  </si>
  <si>
    <t>Bosko Preradovic</t>
  </si>
  <si>
    <t>Bruno Massone</t>
  </si>
  <si>
    <t>Caetano de Campos</t>
  </si>
  <si>
    <t>Cândido Portinari</t>
  </si>
  <si>
    <t>Carlos Gomes</t>
  </si>
  <si>
    <t>Carolina Maria de Jesus</t>
  </si>
  <si>
    <t>Cassiano Ricardo</t>
  </si>
  <si>
    <t>Castro Alves</t>
  </si>
  <si>
    <t>Cecília Meireles</t>
  </si>
  <si>
    <t>Celso Augusto Daniel</t>
  </si>
  <si>
    <t>Cícero Porfírio dos Santos/Gilberto Lazzuri</t>
  </si>
  <si>
    <t>Cléia Maria Teures de Souza</t>
  </si>
  <si>
    <t>Coelho Neto</t>
  </si>
  <si>
    <t>Cora Coralina</t>
  </si>
  <si>
    <t>Di Cavalcanti</t>
  </si>
  <si>
    <t>Dora e Maurício Galante</t>
  </si>
  <si>
    <t>Edson Danillo Dotto</t>
  </si>
  <si>
    <t>Euclides da Cunha</t>
  </si>
  <si>
    <t>Fernando Pessoa</t>
  </si>
  <si>
    <t>Francisco Beltran Batistini "Paquito"</t>
  </si>
  <si>
    <t>Francisco Diassis Gomes Teixeira</t>
  </si>
  <si>
    <t>Francisco Miele</t>
  </si>
  <si>
    <t>Geraldo de Melo Ferreira</t>
  </si>
  <si>
    <t>Gildo dos Santos</t>
  </si>
  <si>
    <t>Gonçalves Dias</t>
  </si>
  <si>
    <t>Graciliano Ramos</t>
  </si>
  <si>
    <t>Guilherme de Almeida</t>
  </si>
  <si>
    <t>Heitor Villa Lobos</t>
  </si>
  <si>
    <t>Helena Zanfelici da Silva</t>
  </si>
  <si>
    <t>Hygino Baptista de Lima</t>
  </si>
  <si>
    <t>Isidoro Battistin</t>
  </si>
  <si>
    <t>Ítalo Damiani</t>
  </si>
  <si>
    <t>Jacob Zampieri</t>
  </si>
  <si>
    <t>José Arnaud da Silva</t>
  </si>
  <si>
    <t>José Augusto Oliveira Santos</t>
  </si>
  <si>
    <t>José Cataldi</t>
  </si>
  <si>
    <t>José de Alencar</t>
  </si>
  <si>
    <t>José de Anchieta</t>
  </si>
  <si>
    <t>José Ibiapino Franklin</t>
  </si>
  <si>
    <t>José Luiz Jucá</t>
  </si>
  <si>
    <t>José Roberto Preto</t>
  </si>
  <si>
    <t>Josué de Castro</t>
  </si>
  <si>
    <t>Júlio de Grammont</t>
  </si>
  <si>
    <t>Karolina Zofia Lewandowska</t>
  </si>
  <si>
    <t>Lauro Gomes</t>
  </si>
  <si>
    <t>Lopes Trovão</t>
  </si>
  <si>
    <t>Lourenço Filho</t>
  </si>
  <si>
    <t>Luana Lino de Souza</t>
  </si>
  <si>
    <t>Luiz Gushiken</t>
  </si>
  <si>
    <t>Luiza Maria de Farias</t>
  </si>
  <si>
    <t>Manoel de Barros</t>
  </si>
  <si>
    <t>Manoel Torres de Oliveira</t>
  </si>
  <si>
    <t>Marcelo Peres Ribeiro</t>
  </si>
  <si>
    <t>Marcos José Ribeiro</t>
  </si>
  <si>
    <t>Marcos Rogério da Rosa</t>
  </si>
  <si>
    <t>Maria Adelaide</t>
  </si>
  <si>
    <t>Maria Adelaide Rossi</t>
  </si>
  <si>
    <t>Maria José Rodrigues</t>
  </si>
  <si>
    <t>Maria Rosa Barbosa</t>
  </si>
  <si>
    <t>Mariana Benvinda da Costa</t>
  </si>
  <si>
    <t>Mariana Neves Interliche</t>
  </si>
  <si>
    <t>Mário de Andrade</t>
  </si>
  <si>
    <t>Mário Martins de Almeida</t>
  </si>
  <si>
    <t>Marly Buissa Chiedde</t>
  </si>
  <si>
    <t>Maurício Caetano de Castro</t>
  </si>
  <si>
    <t>Maurício Caetano de Castro II</t>
  </si>
  <si>
    <t>Monteiro Lobato</t>
  </si>
  <si>
    <t>Moysés Cheid</t>
  </si>
  <si>
    <t>Natalina Cuzziol Ferro</t>
  </si>
  <si>
    <t>Octávio Edgard de Oliveira</t>
  </si>
  <si>
    <t>Odette Edith Périgo de Lima</t>
  </si>
  <si>
    <t>Olavo Bilac</t>
  </si>
  <si>
    <t>Olegário José Godoy/Sorocabinha</t>
  </si>
  <si>
    <t>Ondina Ignêz de Oliveira</t>
  </si>
  <si>
    <t>Paschoal Carlos Magno</t>
  </si>
  <si>
    <t>Paulo Morando</t>
  </si>
  <si>
    <t>Pedro Morassi</t>
  </si>
  <si>
    <t>Regina Rocco Casa I</t>
  </si>
  <si>
    <t>Regina Rocco Casa II</t>
  </si>
  <si>
    <t>Riacho Grande</t>
  </si>
  <si>
    <t>Rui Barbosa</t>
  </si>
  <si>
    <t>Sadao Higuchi</t>
  </si>
  <si>
    <t>Santos Dumont</t>
  </si>
  <si>
    <t>Tarsila do Amaral</t>
  </si>
  <si>
    <t>Tereza Delta</t>
  </si>
  <si>
    <t>Thales de Andrade</t>
  </si>
  <si>
    <t>Valderez Avelino de Souza</t>
  </si>
  <si>
    <t>Valter Carmona</t>
  </si>
  <si>
    <t>Vicente de Carvalho</t>
  </si>
  <si>
    <t>Vinícius de Moraes</t>
  </si>
  <si>
    <t>Viriato Correia</t>
  </si>
  <si>
    <t>Vital Brasil</t>
  </si>
  <si>
    <t>Termo de Colaboração</t>
  </si>
  <si>
    <t xml:space="preserve">ITENS </t>
  </si>
  <si>
    <t>DESCONTO/ACRÉSCIMO (%)</t>
  </si>
  <si>
    <t>DESCONTO/ACRÉSCIMO (R$)</t>
  </si>
  <si>
    <t>TOTAIS</t>
  </si>
  <si>
    <t>CÁLCULO DE DESCONTO OU FRETE EM NOTA FISCAL</t>
  </si>
  <si>
    <t>VALOR INICIAL SEM DESCONTO E/OU FRETE (NF)</t>
  </si>
  <si>
    <t>VALOR FINAL COM DESCONTO E/OU FRETE (NF)</t>
  </si>
  <si>
    <r>
      <t>Essa planilha deverá ser utilizada</t>
    </r>
    <r>
      <rPr>
        <b/>
        <sz val="10"/>
        <color rgb="FF000000"/>
        <rFont val="Arial"/>
        <family val="2"/>
      </rPr>
      <t xml:space="preserve"> somente</t>
    </r>
    <r>
      <rPr>
        <sz val="10"/>
        <color rgb="FF000000"/>
        <rFont val="Arial"/>
        <family val="2"/>
      </rPr>
      <t xml:space="preserve"> se o Documento Fiscal referente ao item que será doado obtenha descontos ou acréscimos. 
</t>
    </r>
    <r>
      <rPr>
        <b/>
        <sz val="11"/>
        <color theme="1"/>
        <rFont val="Arial"/>
        <family val="2"/>
        <scheme val="minor"/>
      </rPr>
      <t xml:space="preserve">Instruções de preenchimento:
</t>
    </r>
    <r>
      <rPr>
        <sz val="10"/>
        <color rgb="FF000000"/>
        <rFont val="Arial"/>
      </rPr>
      <t xml:space="preserve">No campo em </t>
    </r>
    <r>
      <rPr>
        <b/>
        <sz val="10"/>
        <color rgb="FF000000"/>
        <rFont val="Arial"/>
        <family val="2"/>
      </rPr>
      <t xml:space="preserve">azul </t>
    </r>
    <r>
      <rPr>
        <sz val="10"/>
        <color rgb="FF000000"/>
        <rFont val="Arial"/>
      </rPr>
      <t>informar o valor total dos produtos que consta na Nota Fiscal, sem considerar descontos e/ou acréscimos.
No campo em</t>
    </r>
    <r>
      <rPr>
        <b/>
        <sz val="10"/>
        <color rgb="FF000000"/>
        <rFont val="Arial"/>
        <family val="2"/>
      </rPr>
      <t xml:space="preserve"> cinza</t>
    </r>
    <r>
      <rPr>
        <sz val="10"/>
        <color rgb="FF000000"/>
        <rFont val="Arial"/>
      </rPr>
      <t xml:space="preserve"> informar os valores de </t>
    </r>
    <r>
      <rPr>
        <b/>
        <sz val="10"/>
        <color rgb="FF000000"/>
        <rFont val="Arial"/>
        <family val="2"/>
      </rPr>
      <t>todos</t>
    </r>
    <r>
      <rPr>
        <sz val="10"/>
        <color rgb="FF000000"/>
        <rFont val="Arial"/>
      </rPr>
      <t xml:space="preserve"> os itens do documento fiscal, individualmente, independentemente se são itens patrimoniáveis ou não.
No campo em</t>
    </r>
    <r>
      <rPr>
        <b/>
        <sz val="10"/>
        <color rgb="FF000000"/>
        <rFont val="Arial"/>
        <family val="2"/>
      </rPr>
      <t xml:space="preserve"> laranja</t>
    </r>
    <r>
      <rPr>
        <sz val="10"/>
        <color rgb="FF000000"/>
        <rFont val="Arial"/>
      </rPr>
      <t xml:space="preserve"> informar o valor total da Nota Fiscal, </t>
    </r>
    <r>
      <rPr>
        <b/>
        <sz val="10"/>
        <color rgb="FF000000"/>
        <rFont val="Arial"/>
        <family val="2"/>
      </rPr>
      <t>com descontos e/ou frete.</t>
    </r>
    <r>
      <rPr>
        <sz val="10"/>
        <color rgb="FF000000"/>
        <rFont val="Arial"/>
      </rPr>
      <t xml:space="preserve">
O campo em</t>
    </r>
    <r>
      <rPr>
        <b/>
        <sz val="10"/>
        <color rgb="FF000000"/>
        <rFont val="Arial"/>
        <family val="2"/>
      </rPr>
      <t xml:space="preserve"> vermelho informará automaticamente</t>
    </r>
    <r>
      <rPr>
        <sz val="10"/>
        <color rgb="FF000000"/>
        <rFont val="Arial"/>
      </rPr>
      <t xml:space="preserve"> o valor de todos os itens atualizados, </t>
    </r>
    <r>
      <rPr>
        <b/>
        <sz val="10"/>
        <color rgb="FF000000"/>
        <rFont val="Arial"/>
        <family val="2"/>
      </rPr>
      <t>mas só o valor do item a ser doado deverá constar noTermo de doação.</t>
    </r>
    <r>
      <rPr>
        <sz val="10"/>
        <color rgb="FF000000"/>
        <rFont val="Arial"/>
      </rPr>
      <t xml:space="preserve">
Esta planilha </t>
    </r>
    <r>
      <rPr>
        <b/>
        <sz val="10"/>
        <color rgb="FF000000"/>
        <rFont val="Arial"/>
        <family val="2"/>
      </rPr>
      <t>não deverá ser enviada para SE-332.2</t>
    </r>
    <r>
      <rPr>
        <sz val="10"/>
        <color rgb="FF000000"/>
        <rFont val="Arial"/>
      </rPr>
      <t>. Qualquer dúvida entrar em contato por meio do endereço eletrônico se332.2@saobernardo.gov.br e telefones 2630 5430, 2630-5353 e 2630-5414.</t>
    </r>
  </si>
  <si>
    <t>24/2017-SE</t>
  </si>
  <si>
    <t>25/2017-SE</t>
  </si>
  <si>
    <t>27/2017-SE</t>
  </si>
  <si>
    <t>28/2017-SE</t>
  </si>
  <si>
    <t>29/2017-SE</t>
  </si>
  <si>
    <t>30/2017-SE</t>
  </si>
  <si>
    <t>04/2021-SE</t>
  </si>
  <si>
    <t>205/2017-SE</t>
  </si>
  <si>
    <t>32/2017-SE</t>
  </si>
  <si>
    <t>33/2017-SE</t>
  </si>
  <si>
    <t>34/2017-SE</t>
  </si>
  <si>
    <t>35/2017-SE</t>
  </si>
  <si>
    <t>36/2017-SE</t>
  </si>
  <si>
    <t>37/2017-SE</t>
  </si>
  <si>
    <t>38/2017-SE</t>
  </si>
  <si>
    <t>39/2017-SE</t>
  </si>
  <si>
    <t>40/2017-SE</t>
  </si>
  <si>
    <t>41/2017-SE</t>
  </si>
  <si>
    <t>42/2017-SE</t>
  </si>
  <si>
    <t>206/2017-SE</t>
  </si>
  <si>
    <t>43/2017-SE</t>
  </si>
  <si>
    <t>44/2017-SE</t>
  </si>
  <si>
    <t>45/2017-SE</t>
  </si>
  <si>
    <t>46/2017-SE</t>
  </si>
  <si>
    <t>47/2017-SE</t>
  </si>
  <si>
    <t>48/2017-SE</t>
  </si>
  <si>
    <t>49/2017-SE</t>
  </si>
  <si>
    <t>50/2017-SE</t>
  </si>
  <si>
    <t>51/2017-SE</t>
  </si>
  <si>
    <t>52/2017-SE</t>
  </si>
  <si>
    <t>53/2017-SE</t>
  </si>
  <si>
    <t>54/2017-SE</t>
  </si>
  <si>
    <t>55/2017-SE</t>
  </si>
  <si>
    <t>207/2017-SE</t>
  </si>
  <si>
    <t>56/2017-SE</t>
  </si>
  <si>
    <t>02/2018-SE</t>
  </si>
  <si>
    <t>58/2017-SE</t>
  </si>
  <si>
    <t>59/2017-SE</t>
  </si>
  <si>
    <t>60/2017-SE</t>
  </si>
  <si>
    <t>61/2017-SE</t>
  </si>
  <si>
    <t>62/2017-SE</t>
  </si>
  <si>
    <t>63/2017-SE</t>
  </si>
  <si>
    <t>64/2017-SE</t>
  </si>
  <si>
    <t>65/2017-SE</t>
  </si>
  <si>
    <t>66/2017-SE</t>
  </si>
  <si>
    <t>67/2017-SE</t>
  </si>
  <si>
    <t>68/2017-SE</t>
  </si>
  <si>
    <t>69/2017-SE</t>
  </si>
  <si>
    <t>70/2017-SE</t>
  </si>
  <si>
    <t>71/2017-SE</t>
  </si>
  <si>
    <t>18/2018-SE</t>
  </si>
  <si>
    <t>72/2017-SE</t>
  </si>
  <si>
    <t>73/2017-SE</t>
  </si>
  <si>
    <t>74/2017-SE</t>
  </si>
  <si>
    <t>75/2017-SE</t>
  </si>
  <si>
    <t>76/2017-SE</t>
  </si>
  <si>
    <t>77/2017-SE</t>
  </si>
  <si>
    <t>78/2017-SE</t>
  </si>
  <si>
    <t>79/2017-SE</t>
  </si>
  <si>
    <t>80/2017-SE</t>
  </si>
  <si>
    <t>81/2017-SE</t>
  </si>
  <si>
    <t>82/2017-SE</t>
  </si>
  <si>
    <t>83/2017-SE</t>
  </si>
  <si>
    <t>84/2017-SE</t>
  </si>
  <si>
    <t>85/2017-SE</t>
  </si>
  <si>
    <t>86/2017-SE</t>
  </si>
  <si>
    <t>87/2017-SE</t>
  </si>
  <si>
    <t>88/2017-SE</t>
  </si>
  <si>
    <t>89/2017-SE</t>
  </si>
  <si>
    <t>90/2017-SE</t>
  </si>
  <si>
    <t>91/2017-SE</t>
  </si>
  <si>
    <t>92/2017-SE</t>
  </si>
  <si>
    <t>93/2017-SE</t>
  </si>
  <si>
    <t>94/2017-SE</t>
  </si>
  <si>
    <t>95/2017-SE</t>
  </si>
  <si>
    <t>96/2017-SE</t>
  </si>
  <si>
    <t>97/2017-SE</t>
  </si>
  <si>
    <t>98/2017-SE</t>
  </si>
  <si>
    <t>99/2017-SE</t>
  </si>
  <si>
    <t>100/2017-SE</t>
  </si>
  <si>
    <t>101/2017-SE</t>
  </si>
  <si>
    <t>102/2017-SE</t>
  </si>
  <si>
    <t>103/2017-SE</t>
  </si>
  <si>
    <t>104/2017-SE</t>
  </si>
  <si>
    <t>105/2017-SE</t>
  </si>
  <si>
    <t>106/2017-SE</t>
  </si>
  <si>
    <t>107/2017-SE</t>
  </si>
  <si>
    <t>108/2017-SE</t>
  </si>
  <si>
    <t>109/2017-SE</t>
  </si>
  <si>
    <t>110/2017-SE</t>
  </si>
  <si>
    <t>111/2017-SE</t>
  </si>
  <si>
    <t>112/2017-SE</t>
  </si>
  <si>
    <t>113/2017-SE</t>
  </si>
  <si>
    <t>114/2017-SE</t>
  </si>
  <si>
    <t>115/2017-SE</t>
  </si>
  <si>
    <t>116/2017-SE</t>
  </si>
  <si>
    <t>117/2017-SE</t>
  </si>
  <si>
    <t>118/2017-SE</t>
  </si>
  <si>
    <t>119/2017-SE</t>
  </si>
  <si>
    <t>120/2017-SE</t>
  </si>
  <si>
    <t>121/2017-SE</t>
  </si>
  <si>
    <t>122/2017-SE</t>
  </si>
  <si>
    <t>123/2017-SE</t>
  </si>
  <si>
    <t>124/2017-SE</t>
  </si>
  <si>
    <t>125/2017-SE</t>
  </si>
  <si>
    <t>210/2017-SE</t>
  </si>
  <si>
    <t>203/2017-SE</t>
  </si>
  <si>
    <t>126/2017-SE</t>
  </si>
  <si>
    <t>127/2017-SE</t>
  </si>
  <si>
    <t>128/2017-SE</t>
  </si>
  <si>
    <t>129/2017-SE</t>
  </si>
  <si>
    <t>204/2017-SE</t>
  </si>
  <si>
    <t>130/2017-SE</t>
  </si>
  <si>
    <t>131/2017-SE</t>
  </si>
  <si>
    <t>23/2018-SE</t>
  </si>
  <si>
    <t>132/2017-SE</t>
  </si>
  <si>
    <t>133/2017-SE</t>
  </si>
  <si>
    <t>134/2017-SE</t>
  </si>
  <si>
    <t>135/2017-SE</t>
  </si>
  <si>
    <t>136/2017-SE</t>
  </si>
  <si>
    <t>137/2017-SE</t>
  </si>
  <si>
    <t>138/2017-SE</t>
  </si>
  <si>
    <t>139/2017-SE</t>
  </si>
  <si>
    <t>140/2017-SE</t>
  </si>
  <si>
    <t>141/2017-SE</t>
  </si>
  <si>
    <t>142/2017-SE</t>
  </si>
  <si>
    <t>143/2017-SE</t>
  </si>
  <si>
    <t>144/2017-SE</t>
  </si>
  <si>
    <t>145/2017-SE</t>
  </si>
  <si>
    <t>146/2017-SE</t>
  </si>
  <si>
    <t>147/2017-SE</t>
  </si>
  <si>
    <t>148/2017-SE</t>
  </si>
  <si>
    <t>149/2017-SE</t>
  </si>
  <si>
    <t>19/2018-SE</t>
  </si>
  <si>
    <t>150/2017-SE</t>
  </si>
  <si>
    <t>151/2017-SE</t>
  </si>
  <si>
    <t>152/2017-SE</t>
  </si>
  <si>
    <t>153/2017-SE</t>
  </si>
  <si>
    <t>154/2017-SE</t>
  </si>
  <si>
    <t>155/2017-SE</t>
  </si>
  <si>
    <t>156/2017-SE</t>
  </si>
  <si>
    <t>157/2017-SE</t>
  </si>
  <si>
    <t>20/2018-SE</t>
  </si>
  <si>
    <t>158/2017-SE</t>
  </si>
  <si>
    <t>159/2017-SE</t>
  </si>
  <si>
    <t>160/2017-SE</t>
  </si>
  <si>
    <t>161/2017-SE</t>
  </si>
  <si>
    <t>162/2017-SE</t>
  </si>
  <si>
    <t>163/2017-SE</t>
  </si>
  <si>
    <t>164/2017-SE</t>
  </si>
  <si>
    <t>165/2017-SE</t>
  </si>
  <si>
    <t>166/2017-SE</t>
  </si>
  <si>
    <t>167/2017-SE</t>
  </si>
  <si>
    <t>168/2017-SE</t>
  </si>
  <si>
    <t>21/2018-SE</t>
  </si>
  <si>
    <t>169/2017-SE</t>
  </si>
  <si>
    <t>170/2017-SE</t>
  </si>
  <si>
    <t>171/2017-SE</t>
  </si>
  <si>
    <t>172/2017-SE</t>
  </si>
  <si>
    <t>173/2017-SE</t>
  </si>
  <si>
    <t>174/2017-SE</t>
  </si>
  <si>
    <t>175/2017-SE</t>
  </si>
  <si>
    <t>176/2017-SE</t>
  </si>
  <si>
    <t>177/2017-SE</t>
  </si>
  <si>
    <t>178/2017-SE</t>
  </si>
  <si>
    <t>179/2017-SE</t>
  </si>
  <si>
    <t>180/2017-SE</t>
  </si>
  <si>
    <t>181/2017-SE</t>
  </si>
  <si>
    <t>182/2017-SE</t>
  </si>
  <si>
    <t>183/2017-SE</t>
  </si>
  <si>
    <t>184/2017-SE</t>
  </si>
  <si>
    <t>185/2017-SE</t>
  </si>
  <si>
    <t>202/2017-SE</t>
  </si>
  <si>
    <t>186/2017-SE</t>
  </si>
  <si>
    <t>187/2017-SE</t>
  </si>
  <si>
    <t>188/2017-SE</t>
  </si>
  <si>
    <t>189/2017-SE</t>
  </si>
  <si>
    <t>190/2017-SE</t>
  </si>
  <si>
    <t>191/2017-SE</t>
  </si>
  <si>
    <t>192/2017-SE</t>
  </si>
  <si>
    <t>a APM da EMEB</t>
  </si>
  <si>
    <t>Alice do Lago Gonçalves Salvador</t>
  </si>
  <si>
    <t>Alzira Martins de Mendonça</t>
  </si>
  <si>
    <t>Ana Henriqueta Clark Marim</t>
  </si>
  <si>
    <t>André Ferreira</t>
  </si>
  <si>
    <t>Ângelo Ceroni</t>
  </si>
  <si>
    <t>Annita Magrini Guedes</t>
  </si>
  <si>
    <t>Antônio José Mantuan</t>
  </si>
  <si>
    <t>Áureo Cruz</t>
  </si>
  <si>
    <t>Carmen Tabet de Oliveira Marques</t>
  </si>
  <si>
    <t>Cassiano Faria</t>
  </si>
  <si>
    <t>Cecília Oliveira Turbay</t>
  </si>
  <si>
    <t>Claudemir Gomes do Vale</t>
  </si>
  <si>
    <t>Dolores de Toledo de Matteo</t>
  </si>
  <si>
    <t>Ermínia Paggi</t>
  </si>
  <si>
    <t>Espaço Cidadania</t>
  </si>
  <si>
    <t>Eunice Alves Enéas Soares</t>
  </si>
  <si>
    <t>Fiorente Elena</t>
  </si>
  <si>
    <t>Flamínio Araújo de Castro Rangel</t>
  </si>
  <si>
    <t>Florestan Fernandes</t>
  </si>
  <si>
    <t>Geraldo Hypólito</t>
  </si>
  <si>
    <t>Gervásio Paz Folha</t>
  </si>
  <si>
    <t>Gofredo Teixeira da Silva Telles</t>
  </si>
  <si>
    <t>Ivaneide Nogueira</t>
  </si>
  <si>
    <t>Jandira Maria Casonato</t>
  </si>
  <si>
    <t>Janete Mally Betti Simões</t>
  </si>
  <si>
    <t>Jorge Marcos de Oliveira, O Bispo dos Trabalhadores</t>
  </si>
  <si>
    <t>José Avilez</t>
  </si>
  <si>
    <t>José Ferraz de Magalhães Castro</t>
  </si>
  <si>
    <t>José Getúlio Escobar Bueno</t>
  </si>
  <si>
    <t>José Maurício</t>
  </si>
  <si>
    <t>Júlio Atlas</t>
  </si>
  <si>
    <t>Kazue Fuzinaka</t>
  </si>
  <si>
    <t>Kiyoshi Tanaka</t>
  </si>
  <si>
    <t>Leo Commissari</t>
  </si>
  <si>
    <t>Leonardo Nunes</t>
  </si>
  <si>
    <t>Lóide Ungaretti Torres</t>
  </si>
  <si>
    <t>Lorenzo Enrico Felice Lorenzetti</t>
  </si>
  <si>
    <t>Manuel da Nóbrega</t>
  </si>
  <si>
    <t>Marcelo Roberto Dias</t>
  </si>
  <si>
    <t>Maria Anselma Vieira</t>
  </si>
  <si>
    <t>Maria José Mattar Jorge</t>
  </si>
  <si>
    <t>Maria Justina de Camargo</t>
  </si>
  <si>
    <t>Maria Therezinha Besana</t>
  </si>
  <si>
    <t>Marineida Meneghelli de Lucca</t>
  </si>
  <si>
    <t>Nádia Aparecida Issa Pina</t>
  </si>
  <si>
    <t>Nazareth</t>
  </si>
  <si>
    <t>Neusa Bassetto</t>
  </si>
  <si>
    <t>Neusa Macellaro Callado Moraes</t>
  </si>
  <si>
    <t>Nilo Campos Gomes</t>
  </si>
  <si>
    <t>Odemir Furlan</t>
  </si>
  <si>
    <t>Odete - Maria Ramos Pinto</t>
  </si>
  <si>
    <t>Otílio de Oliveira</t>
  </si>
  <si>
    <t>Paulo Freire</t>
  </si>
  <si>
    <t>Paulo Teixeira de Camargo</t>
  </si>
  <si>
    <t>Pedro Augusto Gomes Cardim</t>
  </si>
  <si>
    <t>Ramiro Gonçalez Fernandes</t>
  </si>
  <si>
    <t>Roberto Montanheiro</t>
  </si>
  <si>
    <t>Rolando Ramacciotti</t>
  </si>
  <si>
    <t>Rosa de Pacce dos Santos</t>
  </si>
  <si>
    <t>Rubem Alves</t>
  </si>
  <si>
    <t>Salvador Gori</t>
  </si>
  <si>
    <t>Sandra Cruz Martins Freitas</t>
  </si>
  <si>
    <t>Sônia Regina Hernandez de Lima</t>
  </si>
  <si>
    <t>Suzete Aparecida de Campos</t>
  </si>
  <si>
    <t>Sylvia Marilena Fantacini Zanetti</t>
  </si>
  <si>
    <t>Teotônio Vilela</t>
  </si>
  <si>
    <t>Vicente Zammite Mammana</t>
  </si>
  <si>
    <t>Waldemar Canciani</t>
  </si>
  <si>
    <t>Zoraida Aparecida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</si>
</sst>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R$&quot;\ #,##0.00;\-&quot;R$&quot;\ #,##0.00"/>
    <numFmt numFmtId="164" formatCode="dd&quot;/&quot;mm&quot;/&quot;yyyy"/>
  </numFmts>
  <fonts count="26">
    <font>
      <sz val="10"/>
      <color rgb="FF000000"/>
      <name val="Arial"/>
    </font>
    <font>
      <sz val="12"/>
      <color theme="1"/>
      <name val="Comfortaa"/>
    </font>
    <font>
      <sz val="12"/>
      <color rgb="FF000000"/>
      <name val="Comfortaa"/>
    </font>
    <font>
      <b/>
      <sz val="12"/>
      <color theme="1"/>
      <name val="Comfortaa"/>
    </font>
    <font>
      <b/>
      <sz val="18"/>
      <color theme="1"/>
      <name val="Comfortaa"/>
    </font>
    <font>
      <b/>
      <sz val="10"/>
      <color theme="1"/>
      <name val="Comfortaa"/>
    </font>
    <font>
      <b/>
      <u/>
      <sz val="18"/>
      <color theme="1"/>
      <name val="Comfortaa"/>
    </font>
    <font>
      <sz val="10"/>
      <name val="Arial"/>
    </font>
    <font>
      <sz val="10"/>
      <color theme="1"/>
      <name val="Comfortaa"/>
    </font>
    <font>
      <b/>
      <sz val="10"/>
      <color theme="1"/>
      <name val="Comfortaa"/>
    </font>
    <font>
      <b/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000000"/>
      <name val="Comfortaa"/>
    </font>
    <font>
      <sz val="10"/>
      <name val="Arial"/>
      <family val="2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 Semilight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/>
    <xf numFmtId="0" fontId="2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/>
    </xf>
    <xf numFmtId="0" fontId="0" fillId="0" borderId="0" xfId="0" applyProtection="1"/>
    <xf numFmtId="0" fontId="13" fillId="0" borderId="0" xfId="0" applyFont="1" applyAlignment="1" applyProtection="1">
      <alignment horizontal="center" vertical="center"/>
    </xf>
    <xf numFmtId="4" fontId="10" fillId="3" borderId="0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4" fontId="10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14" fillId="3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9" fontId="0" fillId="4" borderId="25" xfId="0" applyNumberFormat="1" applyFill="1" applyBorder="1" applyAlignment="1" applyProtection="1">
      <alignment horizontal="center" vertical="center"/>
    </xf>
    <xf numFmtId="7" fontId="0" fillId="4" borderId="25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0" fontId="10" fillId="0" borderId="25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Protection="1"/>
    <xf numFmtId="4" fontId="0" fillId="3" borderId="0" xfId="0" applyNumberFormat="1" applyFill="1" applyBorder="1" applyProtection="1"/>
    <xf numFmtId="4" fontId="17" fillId="0" borderId="31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9" fillId="5" borderId="19" xfId="0" applyNumberFormat="1" applyFont="1" applyFill="1" applyBorder="1" applyAlignment="1" applyProtection="1">
      <alignment horizontal="center" vertical="center"/>
      <protection locked="0"/>
    </xf>
    <xf numFmtId="4" fontId="19" fillId="5" borderId="25" xfId="0" applyNumberFormat="1" applyFont="1" applyFill="1" applyBorder="1" applyAlignment="1" applyProtection="1">
      <alignment horizontal="center" vertical="center"/>
      <protection locked="0"/>
    </xf>
    <xf numFmtId="4" fontId="14" fillId="7" borderId="19" xfId="0" applyNumberFormat="1" applyFont="1" applyFill="1" applyBorder="1" applyAlignment="1" applyProtection="1">
      <alignment horizontal="center" vertical="center"/>
    </xf>
    <xf numFmtId="4" fontId="14" fillId="7" borderId="25" xfId="0" applyNumberFormat="1" applyFont="1" applyFill="1" applyBorder="1" applyAlignment="1" applyProtection="1">
      <alignment horizontal="center" vertical="center"/>
    </xf>
    <xf numFmtId="4" fontId="14" fillId="6" borderId="24" xfId="0" applyNumberFormat="1" applyFont="1" applyFill="1" applyBorder="1" applyAlignment="1" applyProtection="1">
      <alignment horizontal="center" vertical="center"/>
      <protection locked="0"/>
    </xf>
    <xf numFmtId="16" fontId="8" fillId="0" borderId="1" xfId="0" applyNumberFormat="1" applyFont="1" applyBorder="1" applyAlignment="1">
      <alignment vertical="center"/>
    </xf>
    <xf numFmtId="4" fontId="14" fillId="8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7" fillId="0" borderId="17" xfId="0" applyFont="1" applyBorder="1"/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" fillId="0" borderId="13" xfId="0" applyFont="1" applyBorder="1"/>
    <xf numFmtId="0" fontId="7" fillId="0" borderId="10" xfId="0" applyFont="1" applyBorder="1"/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7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5" fillId="0" borderId="4" xfId="0" applyFont="1" applyBorder="1" applyAlignment="1">
      <alignment horizontal="center" vertical="center"/>
    </xf>
    <xf numFmtId="0" fontId="7" fillId="0" borderId="5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/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21" xfId="0" applyFont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4" fontId="10" fillId="0" borderId="19" xfId="0" applyNumberFormat="1" applyFont="1" applyBorder="1" applyAlignment="1" applyProtection="1">
      <alignment horizontal="center" vertical="center" wrapText="1"/>
    </xf>
    <xf numFmtId="4" fontId="10" fillId="0" borderId="25" xfId="0" applyNumberFormat="1" applyFont="1" applyBorder="1" applyAlignment="1" applyProtection="1">
      <alignment horizontal="center" vertical="center" wrapText="1"/>
    </xf>
    <xf numFmtId="40" fontId="25" fillId="9" borderId="17" xfId="0" applyNumberFormat="1" applyFont="1" applyFill="1" applyBorder="1" applyAlignment="1" applyProtection="1">
      <alignment horizontal="center"/>
    </xf>
    <xf numFmtId="0" fontId="10" fillId="0" borderId="17" xfId="0" applyFont="1" applyBorder="1"/>
    <xf numFmtId="0" fontId="10" fillId="10" borderId="17" xfId="0" applyFont="1" applyFill="1" applyBorder="1"/>
    <xf numFmtId="0" fontId="10" fillId="11" borderId="17" xfId="0" applyFont="1" applyFill="1" applyBorder="1"/>
    <xf numFmtId="0" fontId="10" fillId="0" borderId="32" xfId="0" applyFont="1" applyFill="1" applyBorder="1" applyAlignment="1">
      <alignment horizontal="left"/>
    </xf>
    <xf numFmtId="0" fontId="10" fillId="12" borderId="17" xfId="0" applyFont="1" applyFill="1" applyBorder="1"/>
  </cellXfs>
  <cellStyles count="1">
    <cellStyle name="Normal" xfId="0" builtinId="0"/>
  </cellStyles>
  <dxfs count="15">
    <dxf>
      <font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4"/>
  <sheetViews>
    <sheetView showGridLines="0" tabSelected="1" workbookViewId="0">
      <selection activeCell="B1" sqref="B1"/>
    </sheetView>
  </sheetViews>
  <sheetFormatPr defaultColWidth="14.42578125" defaultRowHeight="15.75" customHeight="1"/>
  <cols>
    <col min="1" max="1" width="3.42578125" customWidth="1"/>
    <col min="2" max="2" width="23.140625" customWidth="1"/>
    <col min="3" max="3" width="23" customWidth="1"/>
    <col min="4" max="4" width="5.85546875" customWidth="1"/>
    <col min="5" max="5" width="9.85546875" customWidth="1"/>
    <col min="6" max="6" width="11.28515625" customWidth="1"/>
    <col min="7" max="7" width="7.85546875" customWidth="1"/>
    <col min="8" max="8" width="10.42578125" customWidth="1"/>
    <col min="9" max="9" width="15.85546875" customWidth="1"/>
    <col min="10" max="10" width="9.7109375" customWidth="1"/>
    <col min="11" max="11" width="3" customWidth="1"/>
    <col min="12" max="12" width="25.140625" customWidth="1"/>
    <col min="13" max="13" width="28.7109375" hidden="1" customWidth="1"/>
  </cols>
  <sheetData>
    <row r="1" spans="1:13" ht="30" customHeight="1">
      <c r="A1" s="4"/>
      <c r="B1" s="4"/>
      <c r="C1" s="4"/>
      <c r="D1" s="4"/>
      <c r="E1" s="4"/>
      <c r="F1" s="4"/>
      <c r="H1" s="77" t="s">
        <v>1</v>
      </c>
      <c r="I1" s="63"/>
      <c r="J1" s="5"/>
      <c r="K1" s="6" t="s">
        <v>2</v>
      </c>
      <c r="L1" s="5"/>
      <c r="M1" s="7" t="b">
        <f>AND(M2:M3)</f>
        <v>0</v>
      </c>
    </row>
    <row r="2" spans="1:13" ht="30" customHeight="1">
      <c r="A2" s="78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7">
        <f>IF(A2="TERMO DE DOAÇÃO - PDDE",1,0)</f>
        <v>0</v>
      </c>
    </row>
    <row r="3" spans="1:13" ht="22.5" customHeight="1">
      <c r="A3" s="79" t="s">
        <v>3</v>
      </c>
      <c r="B3" s="63"/>
      <c r="C3" s="80" t="s">
        <v>321</v>
      </c>
      <c r="D3" s="63"/>
      <c r="E3" s="81"/>
      <c r="F3" s="63"/>
      <c r="G3" s="63"/>
      <c r="H3" s="63"/>
      <c r="I3" s="63"/>
      <c r="J3" s="63"/>
      <c r="K3" s="79" t="s">
        <v>21</v>
      </c>
      <c r="L3" s="63"/>
      <c r="M3" s="7">
        <f>IF(C3="a OSC",1,0)</f>
        <v>0</v>
      </c>
    </row>
    <row r="4" spans="1:13" ht="22.5" customHeight="1">
      <c r="A4" s="62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8"/>
    </row>
    <row r="5" spans="1:13" ht="18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"/>
    </row>
    <row r="6" spans="1:13" s="17" customFormat="1" ht="21" customHeight="1">
      <c r="E6" s="76" t="str">
        <f>IF(A2="TERMO DE DOAÇÃO - PDDE","","Nº DO TERMO DE COLABORAÇÃO")</f>
        <v>Nº DO TERMO DE COLABORAÇÃO</v>
      </c>
      <c r="F6" s="76"/>
      <c r="G6" s="76"/>
      <c r="H6" s="76"/>
      <c r="I6" s="75" t="str">
        <f>IF(E6="","",IFERROR(VLOOKUP(E3,Listas!A2:B216,2,FALSE),""))</f>
        <v/>
      </c>
      <c r="J6" s="75"/>
      <c r="K6" s="75"/>
      <c r="L6" s="75"/>
      <c r="M6" s="18"/>
    </row>
    <row r="7" spans="1:13" ht="25.5" customHeight="1">
      <c r="A7" s="64" t="s">
        <v>12</v>
      </c>
      <c r="B7" s="69" t="s">
        <v>4</v>
      </c>
      <c r="C7" s="70"/>
      <c r="D7" s="64" t="s">
        <v>5</v>
      </c>
      <c r="E7" s="61" t="s">
        <v>6</v>
      </c>
      <c r="F7" s="59"/>
      <c r="G7" s="61" t="s">
        <v>7</v>
      </c>
      <c r="H7" s="58"/>
      <c r="I7" s="71" t="s">
        <v>8</v>
      </c>
      <c r="J7" s="53"/>
      <c r="K7" s="72" t="s">
        <v>9</v>
      </c>
      <c r="L7" s="53"/>
      <c r="M7" s="9"/>
    </row>
    <row r="8" spans="1:13" ht="12.75">
      <c r="A8" s="68"/>
      <c r="B8" s="64" t="s">
        <v>10</v>
      </c>
      <c r="C8" s="66" t="s">
        <v>11</v>
      </c>
      <c r="D8" s="68"/>
      <c r="E8" s="64" t="s">
        <v>12</v>
      </c>
      <c r="F8" s="64" t="s">
        <v>13</v>
      </c>
      <c r="G8" s="64" t="s">
        <v>14</v>
      </c>
      <c r="H8" s="73" t="s">
        <v>15</v>
      </c>
      <c r="I8" s="53"/>
      <c r="J8" s="53"/>
      <c r="K8" s="53"/>
      <c r="L8" s="53"/>
      <c r="M8" s="9"/>
    </row>
    <row r="9" spans="1:13" ht="12.75">
      <c r="A9" s="65"/>
      <c r="B9" s="65"/>
      <c r="C9" s="67"/>
      <c r="D9" s="65"/>
      <c r="E9" s="65"/>
      <c r="F9" s="65"/>
      <c r="G9" s="65"/>
      <c r="H9" s="74"/>
      <c r="I9" s="53"/>
      <c r="J9" s="53"/>
      <c r="K9" s="53"/>
      <c r="L9" s="53"/>
      <c r="M9" s="9"/>
    </row>
    <row r="10" spans="1:13" ht="25.5" customHeight="1">
      <c r="A10" s="10">
        <v>1</v>
      </c>
      <c r="B10" s="10"/>
      <c r="C10" s="10"/>
      <c r="D10" s="10"/>
      <c r="E10" s="10"/>
      <c r="F10" s="50"/>
      <c r="G10" s="10"/>
      <c r="H10" s="19"/>
      <c r="I10" s="52"/>
      <c r="J10" s="53"/>
      <c r="K10" s="52"/>
      <c r="L10" s="53"/>
      <c r="M10" s="11"/>
    </row>
    <row r="11" spans="1:13" ht="25.5" customHeight="1">
      <c r="A11" s="10">
        <v>2</v>
      </c>
      <c r="B11" s="10"/>
      <c r="C11" s="10"/>
      <c r="D11" s="10"/>
      <c r="E11" s="10"/>
      <c r="F11" s="10"/>
      <c r="G11" s="10"/>
      <c r="H11" s="19"/>
      <c r="I11" s="52"/>
      <c r="J11" s="53"/>
      <c r="K11" s="52"/>
      <c r="L11" s="53"/>
      <c r="M11" s="11"/>
    </row>
    <row r="12" spans="1:13" ht="25.5" customHeight="1">
      <c r="A12" s="10">
        <v>3</v>
      </c>
      <c r="B12" s="10"/>
      <c r="C12" s="10"/>
      <c r="D12" s="10"/>
      <c r="E12" s="10"/>
      <c r="F12" s="10"/>
      <c r="G12" s="10"/>
      <c r="H12" s="19"/>
      <c r="I12" s="52"/>
      <c r="J12" s="53"/>
      <c r="K12" s="52"/>
      <c r="L12" s="53"/>
      <c r="M12" s="11"/>
    </row>
    <row r="13" spans="1:13" ht="25.5" customHeight="1">
      <c r="A13" s="10">
        <v>4</v>
      </c>
      <c r="B13" s="10"/>
      <c r="C13" s="10"/>
      <c r="D13" s="10"/>
      <c r="E13" s="10"/>
      <c r="F13" s="10"/>
      <c r="G13" s="10"/>
      <c r="H13" s="19"/>
      <c r="I13" s="52"/>
      <c r="J13" s="53"/>
      <c r="K13" s="52"/>
      <c r="L13" s="53"/>
      <c r="M13" s="11"/>
    </row>
    <row r="14" spans="1:13" ht="25.5" customHeight="1">
      <c r="A14" s="10">
        <v>5</v>
      </c>
      <c r="B14" s="10"/>
      <c r="C14" s="10"/>
      <c r="D14" s="10"/>
      <c r="E14" s="10"/>
      <c r="F14" s="10"/>
      <c r="G14" s="10"/>
      <c r="H14" s="19"/>
      <c r="I14" s="52"/>
      <c r="J14" s="53"/>
      <c r="K14" s="52"/>
      <c r="L14" s="53"/>
      <c r="M14" s="11"/>
    </row>
    <row r="15" spans="1:13" ht="25.5" customHeight="1">
      <c r="A15" s="10">
        <v>6</v>
      </c>
      <c r="B15" s="10"/>
      <c r="C15" s="10"/>
      <c r="D15" s="10"/>
      <c r="E15" s="10"/>
      <c r="F15" s="10"/>
      <c r="G15" s="10"/>
      <c r="H15" s="19"/>
      <c r="I15" s="52"/>
      <c r="J15" s="53"/>
      <c r="K15" s="52"/>
      <c r="L15" s="53"/>
      <c r="M15" s="11"/>
    </row>
    <row r="16" spans="1:13" ht="25.5" customHeight="1">
      <c r="A16" s="10">
        <v>7</v>
      </c>
      <c r="B16" s="10"/>
      <c r="C16" s="10"/>
      <c r="D16" s="10"/>
      <c r="E16" s="10"/>
      <c r="F16" s="10"/>
      <c r="G16" s="10"/>
      <c r="H16" s="19"/>
      <c r="I16" s="52"/>
      <c r="J16" s="53"/>
      <c r="K16" s="52"/>
      <c r="L16" s="53"/>
      <c r="M16" s="11"/>
    </row>
    <row r="17" spans="1:13" ht="25.5" customHeight="1">
      <c r="A17" s="10">
        <v>8</v>
      </c>
      <c r="B17" s="10"/>
      <c r="C17" s="10"/>
      <c r="D17" s="10"/>
      <c r="E17" s="10"/>
      <c r="F17" s="10"/>
      <c r="G17" s="10"/>
      <c r="H17" s="19"/>
      <c r="I17" s="52"/>
      <c r="J17" s="53"/>
      <c r="K17" s="52"/>
      <c r="L17" s="53"/>
      <c r="M17" s="11"/>
    </row>
    <row r="18" spans="1:13" ht="25.5" customHeight="1">
      <c r="A18" s="10">
        <v>9</v>
      </c>
      <c r="B18" s="10"/>
      <c r="C18" s="10"/>
      <c r="D18" s="10"/>
      <c r="E18" s="10"/>
      <c r="F18" s="10"/>
      <c r="G18" s="10"/>
      <c r="H18" s="19"/>
      <c r="I18" s="52"/>
      <c r="J18" s="53"/>
      <c r="K18" s="52"/>
      <c r="L18" s="53"/>
      <c r="M18" s="11"/>
    </row>
    <row r="19" spans="1:13" ht="25.5" customHeight="1">
      <c r="A19" s="10">
        <v>10</v>
      </c>
      <c r="B19" s="10"/>
      <c r="C19" s="10"/>
      <c r="D19" s="10"/>
      <c r="E19" s="10"/>
      <c r="F19" s="10"/>
      <c r="G19" s="10"/>
      <c r="H19" s="19"/>
      <c r="I19" s="52"/>
      <c r="J19" s="53"/>
      <c r="K19" s="52"/>
      <c r="L19" s="53"/>
      <c r="M19" s="11"/>
    </row>
    <row r="20" spans="1:13" ht="22.5" customHeight="1">
      <c r="A20" s="12"/>
      <c r="B20" s="13" t="s">
        <v>16</v>
      </c>
      <c r="C20" s="14"/>
      <c r="D20" s="54"/>
      <c r="E20" s="55"/>
      <c r="F20" s="55"/>
      <c r="G20" s="55"/>
      <c r="H20" s="56"/>
      <c r="I20" s="57"/>
      <c r="J20" s="58"/>
      <c r="K20" s="58"/>
      <c r="L20" s="59"/>
      <c r="M20" s="11"/>
    </row>
    <row r="21" spans="1:13" ht="22.5" customHeight="1">
      <c r="A21" s="60" t="s">
        <v>17</v>
      </c>
      <c r="B21" s="58"/>
      <c r="C21" s="59"/>
      <c r="D21" s="61" t="s">
        <v>19</v>
      </c>
      <c r="E21" s="58"/>
      <c r="F21" s="58"/>
      <c r="G21" s="58"/>
      <c r="H21" s="59"/>
      <c r="I21" s="61" t="s">
        <v>20</v>
      </c>
      <c r="J21" s="58"/>
      <c r="K21" s="58"/>
      <c r="L21" s="59"/>
      <c r="M21" s="15"/>
    </row>
    <row r="24" spans="1:13" ht="15.75" customHeight="1">
      <c r="H24" s="16"/>
    </row>
  </sheetData>
  <mergeCells count="47">
    <mergeCell ref="H1:I1"/>
    <mergeCell ref="A2:L2"/>
    <mergeCell ref="A3:B3"/>
    <mergeCell ref="C3:D3"/>
    <mergeCell ref="E3:J3"/>
    <mergeCell ref="K3:L3"/>
    <mergeCell ref="A4:L5"/>
    <mergeCell ref="B8:B9"/>
    <mergeCell ref="C8:C9"/>
    <mergeCell ref="E8:E9"/>
    <mergeCell ref="F8:F9"/>
    <mergeCell ref="A7:A9"/>
    <mergeCell ref="B7:C7"/>
    <mergeCell ref="D7:D9"/>
    <mergeCell ref="E7:F7"/>
    <mergeCell ref="G7:H7"/>
    <mergeCell ref="I7:J9"/>
    <mergeCell ref="K7:L9"/>
    <mergeCell ref="G8:G9"/>
    <mergeCell ref="H8:H9"/>
    <mergeCell ref="I6:L6"/>
    <mergeCell ref="E6:H6"/>
    <mergeCell ref="I10:J10"/>
    <mergeCell ref="K10:L10"/>
    <mergeCell ref="I11:J11"/>
    <mergeCell ref="K11:L11"/>
    <mergeCell ref="K12:L12"/>
    <mergeCell ref="I12:J12"/>
    <mergeCell ref="I13:J13"/>
    <mergeCell ref="K13:L13"/>
    <mergeCell ref="I14:J14"/>
    <mergeCell ref="K14:L14"/>
    <mergeCell ref="I15:J15"/>
    <mergeCell ref="K15:L15"/>
    <mergeCell ref="I19:J19"/>
    <mergeCell ref="D20:H20"/>
    <mergeCell ref="I20:L20"/>
    <mergeCell ref="A21:C21"/>
    <mergeCell ref="D21:H21"/>
    <mergeCell ref="I21:L21"/>
    <mergeCell ref="K19:L19"/>
    <mergeCell ref="I16:J16"/>
    <mergeCell ref="K16:L16"/>
    <mergeCell ref="I17:J17"/>
    <mergeCell ref="K17:L17"/>
    <mergeCell ref="I18:J18"/>
    <mergeCell ref="K18:L18"/>
  </mergeCells>
  <conditionalFormatting sqref="E3:J3">
    <cfRule type="containsBlanks" dxfId="14" priority="1">
      <formula>LEN(TRIM(E3))=0</formula>
    </cfRule>
  </conditionalFormatting>
  <conditionalFormatting sqref="J1">
    <cfRule type="containsBlanks" dxfId="13" priority="2">
      <formula>LEN(TRIM(J1))=0</formula>
    </cfRule>
  </conditionalFormatting>
  <conditionalFormatting sqref="L1">
    <cfRule type="containsBlanks" dxfId="12" priority="3">
      <formula>LEN(TRIM(L1))=0</formula>
    </cfRule>
  </conditionalFormatting>
  <conditionalFormatting sqref="C20">
    <cfRule type="containsBlanks" dxfId="11" priority="4">
      <formula>LEN(TRIM(C20))=0</formula>
    </cfRule>
  </conditionalFormatting>
  <conditionalFormatting sqref="A2:L2">
    <cfRule type="containsBlanks" dxfId="10" priority="6">
      <formula>LEN(TRIM(A2))=0</formula>
    </cfRule>
  </conditionalFormatting>
  <conditionalFormatting sqref="C3:D3">
    <cfRule type="containsBlanks" dxfId="9" priority="7">
      <formula>LEN(TRIM(C3))=0</formula>
    </cfRule>
  </conditionalFormatting>
  <conditionalFormatting sqref="A2">
    <cfRule type="expression" dxfId="8" priority="8">
      <formula>C3&amp;A2</formula>
    </cfRule>
  </conditionalFormatting>
  <conditionalFormatting sqref="G1">
    <cfRule type="notContainsBlanks" dxfId="7" priority="9">
      <formula>LEN(TRIM(G1))&gt;0</formula>
    </cfRule>
  </conditionalFormatting>
  <conditionalFormatting sqref="A2:L2">
    <cfRule type="expression" dxfId="6" priority="10">
      <formula>IF(M1,1)</formula>
    </cfRule>
  </conditionalFormatting>
  <dataValidations count="6">
    <dataValidation type="list" allowBlank="1" sqref="L1">
      <formula1>"2017,2018,2019,2020,2021"</formula1>
    </dataValidation>
    <dataValidation type="list" allowBlank="1" sqref="J1">
      <formula1>"1,2,3,4,5,6,7,8,9,10,11,12,13,14,15,16,17,18,19,20,21,22,23,24,25,26,27,28,29,30,31,32,33,34,35,36,37,38,39,40,41,42,43,44,45,46,47,48,49,50"</formula1>
    </dataValidation>
    <dataValidation type="custom" allowBlank="1" showDropDown="1" sqref="C20">
      <formula1>OR(NOT(ISERROR(DATEVALUE(C20))), AND(ISNUMBER(C20), LEFT(CELL("format", C20))="D"))</formula1>
    </dataValidation>
    <dataValidation type="list" allowBlank="1" sqref="A2">
      <formula1>"TERMO DE DOAÇÃO - PDDE,TERMO DE DOAÇÃO - RECURSOS MUNICIPAIS"</formula1>
    </dataValidation>
    <dataValidation type="list" allowBlank="1" showInputMessage="1" showErrorMessage="1" sqref="I21:L21">
      <formula1>"Assinatura do(a) Diretor(a) Executivo(a) da APM, Assinatura do(a) Representante Legal"</formula1>
    </dataValidation>
    <dataValidation type="list" allowBlank="1" showInputMessage="1" showErrorMessage="1" sqref="D21:H21">
      <formula1>"Nome do(a) Diretor(a) Executivo(a) da APM, Nome do(a) Representante Legal"</formula1>
    </dataValidation>
  </dataValidations>
  <pageMargins left="0.511811024" right="0.511811024" top="0.78740157499999996" bottom="0.78740157499999996" header="0.31496062000000002" footer="0.31496062000000002"/>
  <pageSetup paperSize="9" scale="9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Listas!$A$2:$A$181</xm:f>
          </x14:formula1>
          <xm:sqref>E3:J3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showGridLines="0" workbookViewId="0">
      <selection activeCell="B1" sqref="B1:I1"/>
    </sheetView>
  </sheetViews>
  <sheetFormatPr defaultRowHeight="15"/>
  <cols>
    <col min="1" max="1" width="0.7109375" style="20" customWidth="1"/>
    <col min="2" max="2" width="8" style="39" customWidth="1"/>
    <col min="3" max="3" width="1.5703125" style="40" customWidth="1"/>
    <col min="4" max="4" width="25.7109375" style="35" customWidth="1"/>
    <col min="5" max="5" width="0.85546875" style="40" customWidth="1"/>
    <col min="6" max="6" width="21.85546875" style="20" hidden="1" customWidth="1"/>
    <col min="7" max="7" width="22.5703125" style="35" hidden="1" customWidth="1"/>
    <col min="8" max="8" width="0.85546875" style="40" customWidth="1"/>
    <col min="9" max="9" width="25.7109375" style="20" customWidth="1"/>
    <col min="10" max="16384" width="9.140625" style="20"/>
  </cols>
  <sheetData>
    <row r="1" spans="2:16" ht="54.75" customHeight="1" thickBot="1">
      <c r="B1" s="91" t="s">
        <v>137</v>
      </c>
      <c r="C1" s="92"/>
      <c r="D1" s="92"/>
      <c r="E1" s="92"/>
      <c r="F1" s="92"/>
      <c r="G1" s="92"/>
      <c r="H1" s="92"/>
      <c r="I1" s="93"/>
      <c r="K1" s="82" t="s">
        <v>140</v>
      </c>
      <c r="L1" s="83"/>
      <c r="M1" s="83"/>
      <c r="N1" s="83"/>
      <c r="O1" s="83"/>
      <c r="P1" s="84"/>
    </row>
    <row r="2" spans="2:16" ht="3.75" customHeight="1" thickBot="1">
      <c r="B2" s="21"/>
      <c r="C2" s="21"/>
      <c r="D2" s="21"/>
      <c r="E2" s="21"/>
      <c r="F2" s="21"/>
      <c r="G2" s="21"/>
      <c r="H2" s="21"/>
      <c r="I2" s="21"/>
      <c r="K2" s="85"/>
      <c r="L2" s="86"/>
      <c r="M2" s="86"/>
      <c r="N2" s="86"/>
      <c r="O2" s="86"/>
      <c r="P2" s="87"/>
    </row>
    <row r="3" spans="2:16" s="26" customFormat="1" ht="45" customHeight="1">
      <c r="B3" s="94" t="s">
        <v>133</v>
      </c>
      <c r="C3" s="22"/>
      <c r="D3" s="23" t="s">
        <v>138</v>
      </c>
      <c r="E3" s="24"/>
      <c r="F3" s="96" t="s">
        <v>134</v>
      </c>
      <c r="G3" s="98" t="s">
        <v>135</v>
      </c>
      <c r="H3" s="22"/>
      <c r="I3" s="25" t="s">
        <v>139</v>
      </c>
      <c r="K3" s="85"/>
      <c r="L3" s="86"/>
      <c r="M3" s="86"/>
      <c r="N3" s="86"/>
      <c r="O3" s="86"/>
      <c r="P3" s="87"/>
    </row>
    <row r="4" spans="2:16" s="26" customFormat="1" ht="16.5" thickBot="1">
      <c r="B4" s="95"/>
      <c r="C4" s="22"/>
      <c r="D4" s="49"/>
      <c r="E4" s="27"/>
      <c r="F4" s="97"/>
      <c r="G4" s="99"/>
      <c r="H4" s="22"/>
      <c r="I4" s="51"/>
      <c r="K4" s="85"/>
      <c r="L4" s="86"/>
      <c r="M4" s="86"/>
      <c r="N4" s="86"/>
      <c r="O4" s="86"/>
      <c r="P4" s="87"/>
    </row>
    <row r="5" spans="2:16" s="26" customFormat="1" ht="3.75" customHeight="1" thickBot="1">
      <c r="B5" s="28"/>
      <c r="C5" s="22"/>
      <c r="D5" s="27"/>
      <c r="E5" s="27"/>
      <c r="F5" s="29"/>
      <c r="G5" s="30"/>
      <c r="H5" s="22"/>
      <c r="I5" s="27"/>
      <c r="K5" s="85"/>
      <c r="L5" s="86"/>
      <c r="M5" s="86"/>
      <c r="N5" s="86"/>
      <c r="O5" s="86"/>
      <c r="P5" s="87"/>
    </row>
    <row r="6" spans="2:16" ht="15.75">
      <c r="B6" s="31">
        <v>1</v>
      </c>
      <c r="C6" s="32"/>
      <c r="D6" s="45"/>
      <c r="E6" s="32"/>
      <c r="F6" s="33" t="str">
        <f>IF(D6="","",SUM((D4-I4)*100)/D4)</f>
        <v/>
      </c>
      <c r="G6" s="34" t="str">
        <f>IF(D6="","",SUM(D6*F6/100))</f>
        <v/>
      </c>
      <c r="H6" s="32"/>
      <c r="I6" s="47" t="str">
        <f t="shared" ref="I6:I15" si="0">IF(D6="","",D6-G6)</f>
        <v/>
      </c>
      <c r="J6" s="35"/>
      <c r="K6" s="85"/>
      <c r="L6" s="86"/>
      <c r="M6" s="86"/>
      <c r="N6" s="86"/>
      <c r="O6" s="86"/>
      <c r="P6" s="87"/>
    </row>
    <row r="7" spans="2:16" ht="15.75">
      <c r="B7" s="36">
        <v>2</v>
      </c>
      <c r="C7" s="32"/>
      <c r="D7" s="46"/>
      <c r="E7" s="32"/>
      <c r="F7" s="33" t="str">
        <f t="shared" ref="F7:F15" si="1">IF(D7="","",SUM((D6-I6)*100)/D6)</f>
        <v/>
      </c>
      <c r="G7" s="34" t="str">
        <f t="shared" ref="G7:G15" si="2">IF(D7="","",SUM(D7*F7/100))</f>
        <v/>
      </c>
      <c r="H7" s="32"/>
      <c r="I7" s="48" t="str">
        <f t="shared" si="0"/>
        <v/>
      </c>
      <c r="K7" s="85"/>
      <c r="L7" s="86"/>
      <c r="M7" s="86"/>
      <c r="N7" s="86"/>
      <c r="O7" s="86"/>
      <c r="P7" s="87"/>
    </row>
    <row r="8" spans="2:16" ht="15.75">
      <c r="B8" s="36">
        <v>3</v>
      </c>
      <c r="C8" s="32"/>
      <c r="D8" s="46"/>
      <c r="E8" s="32"/>
      <c r="F8" s="33" t="str">
        <f t="shared" si="1"/>
        <v/>
      </c>
      <c r="G8" s="34" t="str">
        <f t="shared" si="2"/>
        <v/>
      </c>
      <c r="H8" s="32"/>
      <c r="I8" s="48" t="str">
        <f t="shared" si="0"/>
        <v/>
      </c>
      <c r="K8" s="85"/>
      <c r="L8" s="86"/>
      <c r="M8" s="86"/>
      <c r="N8" s="86"/>
      <c r="O8" s="86"/>
      <c r="P8" s="87"/>
    </row>
    <row r="9" spans="2:16" ht="15.75">
      <c r="B9" s="36">
        <v>4</v>
      </c>
      <c r="C9" s="32"/>
      <c r="D9" s="46"/>
      <c r="E9" s="32"/>
      <c r="F9" s="33" t="str">
        <f t="shared" si="1"/>
        <v/>
      </c>
      <c r="G9" s="34" t="str">
        <f t="shared" si="2"/>
        <v/>
      </c>
      <c r="H9" s="32"/>
      <c r="I9" s="48" t="str">
        <f t="shared" si="0"/>
        <v/>
      </c>
      <c r="K9" s="85"/>
      <c r="L9" s="86"/>
      <c r="M9" s="86"/>
      <c r="N9" s="86"/>
      <c r="O9" s="86"/>
      <c r="P9" s="87"/>
    </row>
    <row r="10" spans="2:16" ht="15.75">
      <c r="B10" s="36">
        <v>5</v>
      </c>
      <c r="C10" s="32"/>
      <c r="D10" s="46"/>
      <c r="E10" s="32"/>
      <c r="F10" s="33" t="str">
        <f t="shared" si="1"/>
        <v/>
      </c>
      <c r="G10" s="34" t="str">
        <f t="shared" si="2"/>
        <v/>
      </c>
      <c r="H10" s="32"/>
      <c r="I10" s="48" t="str">
        <f t="shared" si="0"/>
        <v/>
      </c>
      <c r="K10" s="85"/>
      <c r="L10" s="86"/>
      <c r="M10" s="86"/>
      <c r="N10" s="86"/>
      <c r="O10" s="86"/>
      <c r="P10" s="87"/>
    </row>
    <row r="11" spans="2:16" ht="15.75">
      <c r="B11" s="36">
        <v>6</v>
      </c>
      <c r="C11" s="32"/>
      <c r="D11" s="46"/>
      <c r="E11" s="32"/>
      <c r="F11" s="33" t="str">
        <f t="shared" si="1"/>
        <v/>
      </c>
      <c r="G11" s="34" t="str">
        <f t="shared" si="2"/>
        <v/>
      </c>
      <c r="H11" s="32"/>
      <c r="I11" s="48" t="str">
        <f t="shared" si="0"/>
        <v/>
      </c>
      <c r="K11" s="85"/>
      <c r="L11" s="86"/>
      <c r="M11" s="86"/>
      <c r="N11" s="86"/>
      <c r="O11" s="86"/>
      <c r="P11" s="87"/>
    </row>
    <row r="12" spans="2:16" ht="15.75">
      <c r="B12" s="36">
        <v>7</v>
      </c>
      <c r="C12" s="32"/>
      <c r="D12" s="46"/>
      <c r="E12" s="32"/>
      <c r="F12" s="33" t="str">
        <f t="shared" si="1"/>
        <v/>
      </c>
      <c r="G12" s="34" t="str">
        <f t="shared" si="2"/>
        <v/>
      </c>
      <c r="H12" s="32"/>
      <c r="I12" s="48" t="str">
        <f t="shared" si="0"/>
        <v/>
      </c>
      <c r="K12" s="85"/>
      <c r="L12" s="86"/>
      <c r="M12" s="86"/>
      <c r="N12" s="86"/>
      <c r="O12" s="86"/>
      <c r="P12" s="87"/>
    </row>
    <row r="13" spans="2:16" ht="15.75">
      <c r="B13" s="36">
        <v>8</v>
      </c>
      <c r="C13" s="32"/>
      <c r="D13" s="46"/>
      <c r="E13" s="32"/>
      <c r="F13" s="33" t="str">
        <f t="shared" si="1"/>
        <v/>
      </c>
      <c r="G13" s="34" t="str">
        <f t="shared" si="2"/>
        <v/>
      </c>
      <c r="H13" s="32"/>
      <c r="I13" s="48" t="str">
        <f t="shared" si="0"/>
        <v/>
      </c>
      <c r="K13" s="85"/>
      <c r="L13" s="86"/>
      <c r="M13" s="86"/>
      <c r="N13" s="86"/>
      <c r="O13" s="86"/>
      <c r="P13" s="87"/>
    </row>
    <row r="14" spans="2:16" ht="15.75">
      <c r="B14" s="36">
        <v>9</v>
      </c>
      <c r="C14" s="32"/>
      <c r="D14" s="46"/>
      <c r="E14" s="32"/>
      <c r="F14" s="33" t="str">
        <f t="shared" si="1"/>
        <v/>
      </c>
      <c r="G14" s="34" t="str">
        <f t="shared" si="2"/>
        <v/>
      </c>
      <c r="H14" s="32"/>
      <c r="I14" s="48" t="str">
        <f t="shared" si="0"/>
        <v/>
      </c>
      <c r="K14" s="85"/>
      <c r="L14" s="86"/>
      <c r="M14" s="86"/>
      <c r="N14" s="86"/>
      <c r="O14" s="86"/>
      <c r="P14" s="87"/>
    </row>
    <row r="15" spans="2:16" ht="16.5" thickBot="1">
      <c r="B15" s="37">
        <v>10</v>
      </c>
      <c r="C15" s="32"/>
      <c r="D15" s="46"/>
      <c r="E15" s="32"/>
      <c r="F15" s="33" t="str">
        <f t="shared" si="1"/>
        <v/>
      </c>
      <c r="G15" s="34" t="str">
        <f t="shared" si="2"/>
        <v/>
      </c>
      <c r="H15" s="32"/>
      <c r="I15" s="48" t="str">
        <f t="shared" si="0"/>
        <v/>
      </c>
      <c r="K15" s="85"/>
      <c r="L15" s="86"/>
      <c r="M15" s="86"/>
      <c r="N15" s="86"/>
      <c r="O15" s="86"/>
      <c r="P15" s="87"/>
    </row>
    <row r="16" spans="2:16" s="26" customFormat="1" ht="5.25" customHeight="1" thickBot="1">
      <c r="B16" s="28"/>
      <c r="C16" s="22"/>
      <c r="D16" s="27"/>
      <c r="E16" s="27"/>
      <c r="F16" s="29"/>
      <c r="G16" s="30"/>
      <c r="H16" s="22"/>
      <c r="I16" s="27"/>
      <c r="K16" s="85"/>
      <c r="L16" s="86"/>
      <c r="M16" s="86"/>
      <c r="N16" s="86"/>
      <c r="O16" s="86"/>
      <c r="P16" s="87"/>
    </row>
    <row r="17" spans="2:16" ht="33.75" customHeight="1" thickBot="1">
      <c r="B17" s="38" t="s">
        <v>136</v>
      </c>
      <c r="C17" s="22"/>
      <c r="D17" s="41">
        <f>SUM(D6:D15)</f>
        <v>0</v>
      </c>
      <c r="E17" s="42"/>
      <c r="F17" s="43"/>
      <c r="G17" s="44">
        <f>SUM(G6:G15)</f>
        <v>0</v>
      </c>
      <c r="H17" s="42"/>
      <c r="I17" s="41">
        <f>SUM(I6:I15)</f>
        <v>0</v>
      </c>
      <c r="K17" s="88"/>
      <c r="L17" s="89"/>
      <c r="M17" s="89"/>
      <c r="N17" s="89"/>
      <c r="O17" s="89"/>
      <c r="P17" s="90"/>
    </row>
  </sheetData>
  <mergeCells count="5">
    <mergeCell ref="K1:P17"/>
    <mergeCell ref="B1:I1"/>
    <mergeCell ref="B3:B4"/>
    <mergeCell ref="F3:F4"/>
    <mergeCell ref="G3:G4"/>
  </mergeCells>
  <conditionalFormatting sqref="D17">
    <cfRule type="cellIs" dxfId="5" priority="5" operator="equal">
      <formula>$D$4</formula>
    </cfRule>
    <cfRule type="cellIs" dxfId="4" priority="6" operator="notEqual">
      <formula>$D$4</formula>
    </cfRule>
  </conditionalFormatting>
  <conditionalFormatting sqref="I17">
    <cfRule type="cellIs" dxfId="3" priority="1" operator="notEqual">
      <formula>$I$4</formula>
    </cfRule>
    <cfRule type="cellIs" dxfId="2" priority="2" operator="equal">
      <formula>$I$4</formula>
    </cfRule>
    <cfRule type="cellIs" dxfId="1" priority="3" operator="equal">
      <formula>$D$4</formula>
    </cfRule>
    <cfRule type="cellIs" dxfId="0" priority="4" operator="notEqual">
      <formula>$D$4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156" activePane="bottomLeft" state="frozen"/>
      <selection pane="bottomLeft" activeCell="A181" sqref="A181"/>
    </sheetView>
  </sheetViews>
  <sheetFormatPr defaultColWidth="14.42578125" defaultRowHeight="15.75" customHeight="1"/>
  <cols>
    <col min="1" max="1" width="98.5703125" customWidth="1"/>
    <col min="2" max="2" width="24.85546875" bestFit="1" customWidth="1"/>
  </cols>
  <sheetData>
    <row r="1" spans="1:26">
      <c r="A1" s="1" t="s">
        <v>0</v>
      </c>
      <c r="B1" s="2" t="s">
        <v>132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01" t="s">
        <v>22</v>
      </c>
      <c r="B2" s="100" t="s">
        <v>141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01" t="s">
        <v>23</v>
      </c>
      <c r="B3" s="100" t="s">
        <v>142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01" t="s">
        <v>24</v>
      </c>
      <c r="B4" s="100" t="s">
        <v>143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01" t="s">
        <v>24</v>
      </c>
      <c r="B5" s="100" t="s">
        <v>144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02" t="s">
        <v>25</v>
      </c>
      <c r="B6" s="100" t="s">
        <v>145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01" t="s">
        <v>322</v>
      </c>
      <c r="B7" s="100" t="s">
        <v>146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03" t="s">
        <v>26</v>
      </c>
      <c r="B8" s="100" t="s">
        <v>147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03" t="s">
        <v>323</v>
      </c>
      <c r="B9" s="100" t="s">
        <v>148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01" t="s">
        <v>324</v>
      </c>
      <c r="B10" s="100" t="s">
        <v>149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01" t="s">
        <v>27</v>
      </c>
      <c r="B11" s="100" t="s">
        <v>150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02" t="s">
        <v>325</v>
      </c>
      <c r="B12" s="100" t="s">
        <v>151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01" t="s">
        <v>326</v>
      </c>
      <c r="B13" s="100" t="s">
        <v>152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01" t="s">
        <v>28</v>
      </c>
      <c r="B14" s="100" t="s">
        <v>153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01" t="s">
        <v>327</v>
      </c>
      <c r="B15" s="100" t="s">
        <v>154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01" t="s">
        <v>29</v>
      </c>
      <c r="B16" s="100" t="s">
        <v>155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01" t="s">
        <v>30</v>
      </c>
      <c r="B17" s="100" t="s">
        <v>156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01" t="s">
        <v>328</v>
      </c>
      <c r="B18" s="100" t="s">
        <v>157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01" t="s">
        <v>31</v>
      </c>
      <c r="B19" s="100" t="s">
        <v>158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03" t="s">
        <v>32</v>
      </c>
      <c r="B20" s="100" t="s">
        <v>159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03" t="s">
        <v>33</v>
      </c>
      <c r="B21" s="100" t="s">
        <v>160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01" t="s">
        <v>34</v>
      </c>
      <c r="B22" s="100" t="s">
        <v>161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02" t="s">
        <v>35</v>
      </c>
      <c r="B23" s="100" t="s">
        <v>162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02" t="s">
        <v>36</v>
      </c>
      <c r="B24" s="100" t="s">
        <v>163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01" t="s">
        <v>329</v>
      </c>
      <c r="B25" s="100" t="s">
        <v>164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01" t="s">
        <v>37</v>
      </c>
      <c r="B26" s="100" t="s">
        <v>165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01" t="s">
        <v>38</v>
      </c>
      <c r="B27" s="100" t="s">
        <v>166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01" t="s">
        <v>39</v>
      </c>
      <c r="B28" s="100" t="s">
        <v>167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01" t="s">
        <v>40</v>
      </c>
      <c r="B29" s="100" t="s">
        <v>168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01" t="s">
        <v>41</v>
      </c>
      <c r="B30" s="100" t="s">
        <v>169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01" t="s">
        <v>42</v>
      </c>
      <c r="B31" s="100" t="s">
        <v>170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01" t="s">
        <v>43</v>
      </c>
      <c r="B32" s="100" t="s">
        <v>171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01" t="s">
        <v>44</v>
      </c>
      <c r="B33" s="100" t="s">
        <v>172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101" t="s">
        <v>330</v>
      </c>
      <c r="B34" s="100" t="s">
        <v>173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03" t="s">
        <v>45</v>
      </c>
      <c r="B35" s="100" t="s">
        <v>174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01" t="s">
        <v>331</v>
      </c>
      <c r="B36" s="100" t="s">
        <v>175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01" t="s">
        <v>46</v>
      </c>
      <c r="B37" s="100" t="s">
        <v>176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01" t="s">
        <v>47</v>
      </c>
      <c r="B38" s="100" t="s">
        <v>177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01" t="s">
        <v>48</v>
      </c>
      <c r="B39" s="100" t="s">
        <v>178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01" t="s">
        <v>332</v>
      </c>
      <c r="B40" s="100" t="s">
        <v>179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02" t="s">
        <v>49</v>
      </c>
      <c r="B41" s="100" t="s">
        <v>180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01" t="s">
        <v>50</v>
      </c>
      <c r="B42" s="100" t="s">
        <v>181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02" t="s">
        <v>333</v>
      </c>
      <c r="B43" s="100" t="s">
        <v>182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01" t="s">
        <v>51</v>
      </c>
      <c r="B44" s="100" t="s">
        <v>183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101" t="s">
        <v>52</v>
      </c>
      <c r="B45" s="100" t="s">
        <v>184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01" t="s">
        <v>53</v>
      </c>
      <c r="B46" s="100" t="s">
        <v>185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101" t="s">
        <v>54</v>
      </c>
      <c r="B47" s="100" t="s">
        <v>186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01" t="s">
        <v>334</v>
      </c>
      <c r="B48" s="100" t="s">
        <v>187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101" t="s">
        <v>55</v>
      </c>
      <c r="B49" s="100" t="s">
        <v>188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101" t="s">
        <v>56</v>
      </c>
      <c r="B50" s="100" t="s">
        <v>189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101" t="s">
        <v>335</v>
      </c>
      <c r="B51" s="100" t="s">
        <v>190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104" t="s">
        <v>336</v>
      </c>
      <c r="B52" s="100" t="s">
        <v>191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101" t="s">
        <v>57</v>
      </c>
      <c r="B53" s="100" t="s">
        <v>192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101" t="s">
        <v>337</v>
      </c>
      <c r="B54" s="100" t="s">
        <v>193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01" t="s">
        <v>58</v>
      </c>
      <c r="B55" s="100" t="s">
        <v>194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101" t="s">
        <v>338</v>
      </c>
      <c r="B56" s="100" t="s">
        <v>195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101" t="s">
        <v>339</v>
      </c>
      <c r="B57" s="100" t="s">
        <v>196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101" t="s">
        <v>340</v>
      </c>
      <c r="B58" s="100" t="s">
        <v>197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101" t="s">
        <v>59</v>
      </c>
      <c r="B59" s="100" t="s">
        <v>198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101" t="s">
        <v>60</v>
      </c>
      <c r="B60" s="100" t="s">
        <v>199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101" t="s">
        <v>61</v>
      </c>
      <c r="B61" s="100" t="s">
        <v>200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101" t="s">
        <v>62</v>
      </c>
      <c r="B62" s="100" t="s">
        <v>201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102" t="s">
        <v>341</v>
      </c>
      <c r="B63" s="100" t="s">
        <v>202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101" t="s">
        <v>342</v>
      </c>
      <c r="B64" s="100" t="s">
        <v>203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101" t="s">
        <v>63</v>
      </c>
      <c r="B65" s="100" t="s">
        <v>204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101" t="s">
        <v>343</v>
      </c>
      <c r="B66" s="100" t="s">
        <v>205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101" t="s">
        <v>64</v>
      </c>
      <c r="B67" s="100" t="s">
        <v>206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101" t="s">
        <v>65</v>
      </c>
      <c r="B68" s="100" t="s">
        <v>207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101" t="s">
        <v>66</v>
      </c>
      <c r="B69" s="100" t="s">
        <v>208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101" t="s">
        <v>67</v>
      </c>
      <c r="B70" s="100" t="s">
        <v>209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101" t="s">
        <v>68</v>
      </c>
      <c r="B71" s="100" t="s">
        <v>210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103" t="s">
        <v>69</v>
      </c>
      <c r="B72" s="100" t="s">
        <v>211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103" t="s">
        <v>70</v>
      </c>
      <c r="B73" s="100" t="s">
        <v>212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103" t="s">
        <v>71</v>
      </c>
      <c r="B74" s="100" t="s">
        <v>213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101" t="s">
        <v>344</v>
      </c>
      <c r="B75" s="100" t="s">
        <v>214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101" t="s">
        <v>72</v>
      </c>
      <c r="B76" s="100" t="s">
        <v>215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101" t="s">
        <v>345</v>
      </c>
      <c r="B77" s="100" t="s">
        <v>216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102" t="s">
        <v>346</v>
      </c>
      <c r="B78" s="100" t="s">
        <v>217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101" t="s">
        <v>347</v>
      </c>
      <c r="B79" s="100" t="s">
        <v>218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101" t="s">
        <v>73</v>
      </c>
      <c r="B80" s="100" t="s">
        <v>219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101" t="s">
        <v>74</v>
      </c>
      <c r="B81" s="100" t="s">
        <v>220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101" t="s">
        <v>348</v>
      </c>
      <c r="B82" s="100" t="s">
        <v>221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101" t="s">
        <v>75</v>
      </c>
      <c r="B83" s="100" t="s">
        <v>222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101" t="s">
        <v>76</v>
      </c>
      <c r="B84" s="100" t="s">
        <v>223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101" t="s">
        <v>77</v>
      </c>
      <c r="B85" s="100" t="s">
        <v>224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101" t="s">
        <v>349</v>
      </c>
      <c r="B86" s="100" t="s">
        <v>225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101" t="s">
        <v>350</v>
      </c>
      <c r="B87" s="100" t="s">
        <v>226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102" t="s">
        <v>78</v>
      </c>
      <c r="B88" s="100" t="s">
        <v>227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103" t="s">
        <v>79</v>
      </c>
      <c r="B89" s="100" t="s">
        <v>228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101" t="s">
        <v>351</v>
      </c>
      <c r="B90" s="100" t="s">
        <v>229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101" t="s">
        <v>80</v>
      </c>
      <c r="B91" s="100" t="s">
        <v>230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101" t="s">
        <v>81</v>
      </c>
      <c r="B92" s="100" t="s">
        <v>231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101" t="s">
        <v>352</v>
      </c>
      <c r="B93" s="100" t="s">
        <v>232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101" t="s">
        <v>82</v>
      </c>
      <c r="B94" s="100" t="s">
        <v>233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101" t="s">
        <v>83</v>
      </c>
      <c r="B95" s="100" t="s">
        <v>234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101" t="s">
        <v>353</v>
      </c>
      <c r="B96" s="100" t="s">
        <v>235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101" t="s">
        <v>354</v>
      </c>
      <c r="B97" s="100" t="s">
        <v>236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103" t="s">
        <v>84</v>
      </c>
      <c r="B98" s="100" t="s">
        <v>237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101" t="s">
        <v>355</v>
      </c>
      <c r="B99" s="100" t="s">
        <v>238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101" t="s">
        <v>356</v>
      </c>
      <c r="B100" s="100" t="s">
        <v>239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101" t="s">
        <v>357</v>
      </c>
      <c r="B101" s="100" t="s">
        <v>240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101" t="s">
        <v>85</v>
      </c>
      <c r="B102" s="100" t="s">
        <v>241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102" t="s">
        <v>358</v>
      </c>
      <c r="B103" s="100" t="s">
        <v>242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101" t="s">
        <v>86</v>
      </c>
      <c r="B104" s="100" t="s">
        <v>243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101" t="s">
        <v>87</v>
      </c>
      <c r="B105" s="100" t="s">
        <v>244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101" t="s">
        <v>88</v>
      </c>
      <c r="B106" s="100" t="s">
        <v>245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103" t="s">
        <v>89</v>
      </c>
      <c r="B107" s="100" t="s">
        <v>246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101" t="s">
        <v>90</v>
      </c>
      <c r="B108" s="100" t="s">
        <v>247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101" t="s">
        <v>91</v>
      </c>
      <c r="B109" s="100" t="s">
        <v>248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101" t="s">
        <v>359</v>
      </c>
      <c r="B110" s="100" t="s">
        <v>249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101" t="s">
        <v>92</v>
      </c>
      <c r="B111" s="100" t="s">
        <v>250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103" t="s">
        <v>360</v>
      </c>
      <c r="B112" s="100" t="s">
        <v>251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103" t="s">
        <v>93</v>
      </c>
      <c r="B113" s="100" t="s">
        <v>252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101" t="s">
        <v>94</v>
      </c>
      <c r="B114" s="100" t="s">
        <v>253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101" t="s">
        <v>95</v>
      </c>
      <c r="B115" s="100" t="s">
        <v>254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101" t="s">
        <v>96</v>
      </c>
      <c r="B116" s="100" t="s">
        <v>255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101" t="s">
        <v>361</v>
      </c>
      <c r="B117" s="100" t="s">
        <v>256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101" t="s">
        <v>362</v>
      </c>
      <c r="B118" s="100" t="s">
        <v>257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101" t="s">
        <v>97</v>
      </c>
      <c r="B119" s="100" t="s">
        <v>258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101" t="s">
        <v>363</v>
      </c>
      <c r="B120" s="100" t="s">
        <v>259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101" t="s">
        <v>98</v>
      </c>
      <c r="B121" s="100" t="s">
        <v>260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102" t="s">
        <v>364</v>
      </c>
      <c r="B122" s="100" t="s">
        <v>261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103" t="s">
        <v>99</v>
      </c>
      <c r="B123" s="100" t="s">
        <v>262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101" t="s">
        <v>100</v>
      </c>
      <c r="B124" s="100" t="s">
        <v>263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103" t="s">
        <v>365</v>
      </c>
      <c r="B125" s="100" t="s">
        <v>264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101" t="s">
        <v>101</v>
      </c>
      <c r="B126" s="100" t="s">
        <v>265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101" t="s">
        <v>102</v>
      </c>
      <c r="B127" s="100" t="s">
        <v>266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103" t="s">
        <v>103</v>
      </c>
      <c r="B128" s="100" t="s">
        <v>267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101" t="s">
        <v>104</v>
      </c>
      <c r="B129" s="100" t="s">
        <v>268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101" t="s">
        <v>105</v>
      </c>
      <c r="B130" s="100" t="s">
        <v>269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101" t="s">
        <v>106</v>
      </c>
      <c r="B131" s="100" t="s">
        <v>270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103" t="s">
        <v>107</v>
      </c>
      <c r="B132" s="100" t="s">
        <v>271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101" t="s">
        <v>366</v>
      </c>
      <c r="B133" s="100" t="s">
        <v>272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101" t="s">
        <v>108</v>
      </c>
      <c r="B134" s="100" t="s">
        <v>273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103" t="s">
        <v>367</v>
      </c>
      <c r="B135" s="100" t="s">
        <v>274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103" t="s">
        <v>368</v>
      </c>
      <c r="B136" s="100" t="s">
        <v>275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101" t="s">
        <v>369</v>
      </c>
      <c r="B137" s="100" t="s">
        <v>276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102" t="s">
        <v>370</v>
      </c>
      <c r="B138" s="100" t="s">
        <v>277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101" t="s">
        <v>109</v>
      </c>
      <c r="B139" s="100" t="s">
        <v>278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103" t="s">
        <v>371</v>
      </c>
      <c r="B140" s="100" t="s">
        <v>279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101" t="s">
        <v>372</v>
      </c>
      <c r="B141" s="100" t="s">
        <v>280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103" t="s">
        <v>110</v>
      </c>
      <c r="B142" s="100" t="s">
        <v>281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101" t="s">
        <v>111</v>
      </c>
      <c r="B143" s="100" t="s">
        <v>282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103" t="s">
        <v>112</v>
      </c>
      <c r="B144" s="100" t="s">
        <v>283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101" t="s">
        <v>113</v>
      </c>
      <c r="B145" s="100" t="s">
        <v>284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101" t="s">
        <v>373</v>
      </c>
      <c r="B146" s="100" t="s">
        <v>285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101" t="s">
        <v>114</v>
      </c>
      <c r="B147" s="100" t="s">
        <v>286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101" t="s">
        <v>374</v>
      </c>
      <c r="B148" s="100" t="s">
        <v>287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101" t="s">
        <v>115</v>
      </c>
      <c r="B149" s="100" t="s">
        <v>288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101" t="s">
        <v>375</v>
      </c>
      <c r="B150" s="100" t="s">
        <v>289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101" t="s">
        <v>376</v>
      </c>
      <c r="B151" s="100" t="s">
        <v>290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101" t="s">
        <v>116</v>
      </c>
      <c r="B152" s="100" t="s">
        <v>291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101" t="s">
        <v>377</v>
      </c>
      <c r="B153" s="100" t="s">
        <v>292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101" t="s">
        <v>117</v>
      </c>
      <c r="B154" s="100" t="s">
        <v>293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101" t="s">
        <v>118</v>
      </c>
      <c r="B155" s="100" t="s">
        <v>294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101" t="s">
        <v>119</v>
      </c>
      <c r="B156" s="100" t="s">
        <v>295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101" t="s">
        <v>378</v>
      </c>
      <c r="B157" s="100" t="s">
        <v>296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101" t="s">
        <v>379</v>
      </c>
      <c r="B158" s="100" t="s">
        <v>297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101" t="s">
        <v>380</v>
      </c>
      <c r="B159" s="100" t="s">
        <v>298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101" t="s">
        <v>381</v>
      </c>
      <c r="B160" s="100" t="s">
        <v>299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101" t="s">
        <v>120</v>
      </c>
      <c r="B161" s="100" t="s">
        <v>300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101" t="s">
        <v>121</v>
      </c>
      <c r="B162" s="100" t="s">
        <v>301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101" t="s">
        <v>382</v>
      </c>
      <c r="B163" s="100" t="s">
        <v>302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103" t="s">
        <v>383</v>
      </c>
      <c r="B164" s="100" t="s">
        <v>303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101" t="s">
        <v>122</v>
      </c>
      <c r="B165" s="100" t="s">
        <v>304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101" t="s">
        <v>384</v>
      </c>
      <c r="B166" s="100" t="s">
        <v>305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101" t="s">
        <v>385</v>
      </c>
      <c r="B167" s="100" t="s">
        <v>306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103" t="s">
        <v>386</v>
      </c>
      <c r="B168" s="100" t="s">
        <v>307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101" t="s">
        <v>123</v>
      </c>
      <c r="B169" s="100" t="s">
        <v>308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101" t="s">
        <v>387</v>
      </c>
      <c r="B170" s="100" t="s">
        <v>309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101" t="s">
        <v>124</v>
      </c>
      <c r="B171" s="100" t="s">
        <v>310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101" t="s">
        <v>125</v>
      </c>
      <c r="B172" s="100" t="s">
        <v>311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101" t="s">
        <v>126</v>
      </c>
      <c r="B173" s="100" t="s">
        <v>312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101" t="s">
        <v>127</v>
      </c>
      <c r="B174" s="100" t="s">
        <v>313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101" t="s">
        <v>128</v>
      </c>
      <c r="B175" s="100" t="s">
        <v>314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101" t="s">
        <v>388</v>
      </c>
      <c r="B176" s="100" t="s">
        <v>315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101" t="s">
        <v>129</v>
      </c>
      <c r="B177" s="100" t="s">
        <v>316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105" t="s">
        <v>130</v>
      </c>
      <c r="B178" s="100" t="s">
        <v>317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101" t="s">
        <v>131</v>
      </c>
      <c r="B179" s="100" t="s">
        <v>318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105" t="s">
        <v>389</v>
      </c>
      <c r="B180" s="100" t="s">
        <v>319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101" t="s">
        <v>390</v>
      </c>
      <c r="B181" s="100" t="s">
        <v>320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Termo de Doação</vt:lpstr>
      <vt:lpstr>Planilha de Rateio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Marjara de Paula Ferreira</dc:creator>
  <cp:lastModifiedBy>Rodrigo Daniel Casemiro</cp:lastModifiedBy>
  <cp:lastPrinted>2022-03-23T19:22:35Z</cp:lastPrinted>
  <dcterms:created xsi:type="dcterms:W3CDTF">2022-03-03T19:12:00Z</dcterms:created>
  <dcterms:modified xsi:type="dcterms:W3CDTF">2022-05-04T13:20:53Z</dcterms:modified>
</cp:coreProperties>
</file>